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560"/>
  </bookViews>
  <sheets>
    <sheet name="乌兰察布市国有资产监督管理委员会市场化选聘" sheetId="4" r:id="rId1"/>
    <sheet name="Sheet1" sheetId="1" r:id="rId2"/>
    <sheet name="Sheet2" sheetId="2" r:id="rId3"/>
    <sheet name="Sheet3" sheetId="3" r:id="rId4"/>
  </sheets>
  <externalReferences>
    <externalReference r:id="rId5"/>
  </externalReferences>
  <calcPr calcId="144525"/>
</workbook>
</file>

<file path=xl/sharedStrings.xml><?xml version="1.0" encoding="utf-8"?>
<sst xmlns="http://schemas.openxmlformats.org/spreadsheetml/2006/main" count="49" uniqueCount="35">
  <si>
    <t>乌兰察布市国有资产监督管理委员会市场化选聘部分市属国有企业管理层成员面试成绩、综合成绩及入围体检考察人员信息</t>
  </si>
  <si>
    <t>序号</t>
  </si>
  <si>
    <t>报考岗位</t>
  </si>
  <si>
    <t>准考证号</t>
  </si>
  <si>
    <t>考生姓名</t>
  </si>
  <si>
    <t>笔试成绩</t>
  </si>
  <si>
    <t>笔试成绩占比=笔试成绩*40%</t>
  </si>
  <si>
    <t>面试成绩</t>
  </si>
  <si>
    <t>面试成绩占比=面试成绩*60%</t>
  </si>
  <si>
    <t>综合成绩=笔试城建*40%+面试成绩*60%</t>
  </si>
  <si>
    <t>综合排名</t>
  </si>
  <si>
    <t>是否入围体检考察环节</t>
  </si>
  <si>
    <t>备注</t>
  </si>
  <si>
    <t>财务总监</t>
  </si>
  <si>
    <t>230225010100101</t>
  </si>
  <si>
    <t>刘素芳</t>
  </si>
  <si>
    <t>是</t>
  </si>
  <si>
    <t>230225010100105</t>
  </si>
  <si>
    <t>陈秀珍</t>
  </si>
  <si>
    <t>否</t>
  </si>
  <si>
    <t>230225010100106</t>
  </si>
  <si>
    <t>韩阳</t>
  </si>
  <si>
    <t>230225010100102</t>
  </si>
  <si>
    <t>郭淑美</t>
  </si>
  <si>
    <t>副总经理</t>
  </si>
  <si>
    <t>230225010300115</t>
  </si>
  <si>
    <t>常桐瑾</t>
  </si>
  <si>
    <t>230225010300114</t>
  </si>
  <si>
    <t>杨少博</t>
  </si>
  <si>
    <t>230225010300112</t>
  </si>
  <si>
    <t>王鹏哲</t>
  </si>
  <si>
    <t>230225010300109</t>
  </si>
  <si>
    <t>武俊伟</t>
  </si>
  <si>
    <t>230225010300111</t>
  </si>
  <si>
    <t>李晓光</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</si>
</sst>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0"/>
      <name val="Arial"/>
      <charset val="1"/>
    </font>
    <font>
      <sz val="10"/>
      <name val="Arial"/>
      <charset val="1"/>
    </font>
    <font>
      <b/>
      <sz val="14"/>
      <name val="黑体"/>
      <charset val="1"/>
    </font>
    <font>
      <b/>
      <sz val="10"/>
      <name val="黑体"/>
      <charset val="1"/>
    </font>
    <font>
      <sz val="10"/>
      <name val="黑体"/>
      <charset val="1"/>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8"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P\Desktop\&#38754;&#35797;&#25104;&#32489;&#27719;&#24635;&#34920;3.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财务总监岗"/>
      <sheetName val="副总经理岗"/>
      <sheetName val="Sheet3"/>
    </sheetNames>
    <sheetDataSet>
      <sheetData sheetId="0">
        <row r="4">
          <cell r="B4" t="str">
            <v>韩阳</v>
          </cell>
          <cell r="C4">
            <v>1</v>
          </cell>
          <cell r="D4">
            <v>76</v>
          </cell>
          <cell r="E4">
            <v>71</v>
          </cell>
          <cell r="F4">
            <v>72</v>
          </cell>
          <cell r="G4">
            <v>59</v>
          </cell>
          <cell r="H4">
            <v>76</v>
          </cell>
          <cell r="I4">
            <v>354</v>
          </cell>
          <cell r="J4">
            <v>73</v>
          </cell>
        </row>
        <row r="5">
          <cell r="B5" t="str">
            <v>刘素芳</v>
          </cell>
          <cell r="C5">
            <v>2</v>
          </cell>
          <cell r="D5">
            <v>87</v>
          </cell>
          <cell r="E5">
            <v>85</v>
          </cell>
          <cell r="F5">
            <v>84</v>
          </cell>
          <cell r="G5">
            <v>80</v>
          </cell>
          <cell r="H5">
            <v>87</v>
          </cell>
          <cell r="I5">
            <v>423</v>
          </cell>
          <cell r="J5">
            <v>85.33</v>
          </cell>
        </row>
        <row r="6">
          <cell r="B6" t="str">
            <v>郭淑美</v>
          </cell>
          <cell r="C6">
            <v>3</v>
          </cell>
          <cell r="D6">
            <v>82</v>
          </cell>
          <cell r="E6">
            <v>72</v>
          </cell>
          <cell r="F6">
            <v>69</v>
          </cell>
          <cell r="G6">
            <v>61</v>
          </cell>
          <cell r="H6">
            <v>79</v>
          </cell>
          <cell r="I6">
            <v>363</v>
          </cell>
          <cell r="J6">
            <v>73.33</v>
          </cell>
        </row>
        <row r="7">
          <cell r="B7" t="str">
            <v>陈秀珍</v>
          </cell>
          <cell r="C7">
            <v>4</v>
          </cell>
          <cell r="D7">
            <v>78</v>
          </cell>
          <cell r="E7">
            <v>69</v>
          </cell>
          <cell r="F7">
            <v>78</v>
          </cell>
          <cell r="G7">
            <v>60</v>
          </cell>
          <cell r="H7">
            <v>80</v>
          </cell>
          <cell r="I7">
            <v>365</v>
          </cell>
          <cell r="J7">
            <v>75</v>
          </cell>
        </row>
      </sheetData>
      <sheetData sheetId="1">
        <row r="4">
          <cell r="B4" t="str">
            <v>武俊伟</v>
          </cell>
          <cell r="C4">
            <v>1</v>
          </cell>
          <cell r="D4">
            <v>79</v>
          </cell>
          <cell r="E4">
            <v>76</v>
          </cell>
          <cell r="F4">
            <v>70</v>
          </cell>
          <cell r="G4">
            <v>70</v>
          </cell>
          <cell r="H4">
            <v>82</v>
          </cell>
          <cell r="I4">
            <v>377</v>
          </cell>
          <cell r="J4">
            <v>75</v>
          </cell>
        </row>
        <row r="5">
          <cell r="B5" t="str">
            <v>李晓光</v>
          </cell>
          <cell r="C5">
            <v>2</v>
          </cell>
          <cell r="D5">
            <v>78</v>
          </cell>
          <cell r="E5">
            <v>70</v>
          </cell>
          <cell r="F5">
            <v>68</v>
          </cell>
          <cell r="G5">
            <v>69</v>
          </cell>
          <cell r="H5">
            <v>79</v>
          </cell>
          <cell r="I5">
            <v>364</v>
          </cell>
          <cell r="J5">
            <v>72.33</v>
          </cell>
        </row>
        <row r="6">
          <cell r="B6" t="str">
            <v>杨少博</v>
          </cell>
          <cell r="C6">
            <v>3</v>
          </cell>
          <cell r="D6">
            <v>75</v>
          </cell>
          <cell r="E6">
            <v>72</v>
          </cell>
          <cell r="F6">
            <v>77</v>
          </cell>
          <cell r="G6">
            <v>80</v>
          </cell>
          <cell r="H6">
            <v>76</v>
          </cell>
          <cell r="I6">
            <v>380</v>
          </cell>
          <cell r="J6">
            <v>76</v>
          </cell>
        </row>
        <row r="7">
          <cell r="B7" t="str">
            <v>王鹏哲</v>
          </cell>
          <cell r="C7">
            <v>4</v>
          </cell>
          <cell r="D7">
            <v>82</v>
          </cell>
          <cell r="E7">
            <v>68</v>
          </cell>
          <cell r="F7">
            <v>69</v>
          </cell>
          <cell r="G7">
            <v>53</v>
          </cell>
          <cell r="H7">
            <v>75</v>
          </cell>
          <cell r="I7">
            <v>347</v>
          </cell>
          <cell r="J7">
            <v>70.67</v>
          </cell>
        </row>
        <row r="8">
          <cell r="B8" t="str">
            <v>常桐瑾</v>
          </cell>
          <cell r="C8">
            <v>5</v>
          </cell>
          <cell r="D8">
            <v>87</v>
          </cell>
          <cell r="E8">
            <v>90</v>
          </cell>
          <cell r="F8">
            <v>87</v>
          </cell>
          <cell r="G8">
            <v>78</v>
          </cell>
          <cell r="H8">
            <v>87</v>
          </cell>
          <cell r="I8">
            <v>429</v>
          </cell>
          <cell r="J8">
            <v>87</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tabSelected="1" zoomScale="85" zoomScaleNormal="85" workbookViewId="0">
      <pane ySplit="2" topLeftCell="A4" activePane="bottomLeft" state="frozen"/>
      <selection/>
      <selection pane="bottomLeft" activeCell="F9" sqref="F9"/>
    </sheetView>
  </sheetViews>
  <sheetFormatPr defaultColWidth="9" defaultRowHeight="35" customHeight="1"/>
  <cols>
    <col min="1" max="1" width="6.75" style="4" customWidth="1"/>
    <col min="2" max="2" width="12.125" style="4" customWidth="1"/>
    <col min="3" max="3" width="18.525" style="5" customWidth="1"/>
    <col min="4" max="4" width="10.0666666666667" style="4"/>
    <col min="5" max="5" width="11.0333333333333" style="4" customWidth="1"/>
    <col min="6" max="6" width="14.625" style="6" customWidth="1"/>
    <col min="7" max="7" width="13" style="4" customWidth="1"/>
    <col min="8" max="8" width="14.25" style="6" customWidth="1"/>
    <col min="9" max="9" width="16.75" style="6" customWidth="1"/>
    <col min="10" max="10" width="9.7" style="4" customWidth="1"/>
    <col min="11" max="11" width="16.75" style="6" customWidth="1"/>
    <col min="12" max="12" width="13.75" style="4" customWidth="1"/>
    <col min="13" max="982" width="10.0666666666667" style="4"/>
    <col min="983" max="16384" width="9" style="4"/>
  </cols>
  <sheetData>
    <row r="1" ht="39" customHeight="1" spans="1:12">
      <c r="A1" s="7" t="s">
        <v>0</v>
      </c>
      <c r="B1" s="7"/>
      <c r="C1" s="7"/>
      <c r="D1" s="7"/>
      <c r="E1" s="7"/>
      <c r="F1" s="7"/>
      <c r="G1" s="7"/>
      <c r="H1" s="7"/>
      <c r="I1" s="7"/>
      <c r="J1" s="7"/>
      <c r="K1" s="7"/>
      <c r="L1" s="7"/>
    </row>
    <row r="2" s="1" customFormat="1" customHeight="1" spans="1:12">
      <c r="A2" s="8" t="s">
        <v>1</v>
      </c>
      <c r="B2" s="8" t="s">
        <v>2</v>
      </c>
      <c r="C2" s="9" t="s">
        <v>3</v>
      </c>
      <c r="D2" s="8" t="s">
        <v>4</v>
      </c>
      <c r="E2" s="8" t="s">
        <v>5</v>
      </c>
      <c r="F2" s="10" t="s">
        <v>6</v>
      </c>
      <c r="G2" s="8" t="s">
        <v>7</v>
      </c>
      <c r="H2" s="10" t="s">
        <v>8</v>
      </c>
      <c r="I2" s="10" t="s">
        <v>9</v>
      </c>
      <c r="J2" s="8" t="s">
        <v>10</v>
      </c>
      <c r="K2" s="10" t="s">
        <v>11</v>
      </c>
      <c r="L2" s="8" t="s">
        <v>12</v>
      </c>
    </row>
    <row r="3" s="2" customFormat="1" customHeight="1" spans="1:12">
      <c r="A3" s="11">
        <v>1</v>
      </c>
      <c r="B3" s="11" t="s">
        <v>13</v>
      </c>
      <c r="C3" s="12" t="s">
        <v>14</v>
      </c>
      <c r="D3" s="11" t="s">
        <v>15</v>
      </c>
      <c r="E3" s="11">
        <v>66</v>
      </c>
      <c r="F3" s="13">
        <f>E3*0.4</f>
        <v>26.4</v>
      </c>
      <c r="G3" s="11">
        <f>VLOOKUP(D3,[1]财务总监岗!$B$4:$J$7,9,0)</f>
        <v>85.33</v>
      </c>
      <c r="H3" s="14">
        <f t="shared" ref="H3:H11" si="0">G3*0.6</f>
        <v>51.198</v>
      </c>
      <c r="I3" s="13">
        <f>ROUND(F3+H3,2)</f>
        <v>77.6</v>
      </c>
      <c r="J3" s="11">
        <v>1</v>
      </c>
      <c r="K3" s="13" t="s">
        <v>16</v>
      </c>
      <c r="L3" s="11"/>
    </row>
    <row r="4" s="3" customFormat="1" customHeight="1" spans="1:12">
      <c r="A4" s="15">
        <v>2</v>
      </c>
      <c r="B4" s="15" t="s">
        <v>13</v>
      </c>
      <c r="C4" s="16" t="s">
        <v>17</v>
      </c>
      <c r="D4" s="15" t="s">
        <v>18</v>
      </c>
      <c r="E4" s="15">
        <v>65</v>
      </c>
      <c r="F4" s="17">
        <f t="shared" ref="F3:F11" si="1">E4*0.4</f>
        <v>26</v>
      </c>
      <c r="G4" s="15">
        <f>VLOOKUP(D4,[1]财务总监岗!$B$4:$J$7,9,0)</f>
        <v>75</v>
      </c>
      <c r="H4" s="17">
        <f t="shared" si="0"/>
        <v>45</v>
      </c>
      <c r="I4" s="17">
        <f t="shared" ref="I3:I11" si="2">ROUND(F4+H4,2)</f>
        <v>71</v>
      </c>
      <c r="J4" s="15">
        <v>2</v>
      </c>
      <c r="K4" s="17" t="s">
        <v>19</v>
      </c>
      <c r="L4" s="15"/>
    </row>
    <row r="5" s="3" customFormat="1" customHeight="1" spans="1:12">
      <c r="A5" s="15">
        <v>3</v>
      </c>
      <c r="B5" s="15" t="s">
        <v>13</v>
      </c>
      <c r="C5" s="16" t="s">
        <v>20</v>
      </c>
      <c r="D5" s="15" t="s">
        <v>21</v>
      </c>
      <c r="E5" s="15">
        <v>59</v>
      </c>
      <c r="F5" s="17">
        <f t="shared" si="1"/>
        <v>23.6</v>
      </c>
      <c r="G5" s="15">
        <f>VLOOKUP(D5,[1]财务总监岗!$B$4:$J$7,9,0)</f>
        <v>73</v>
      </c>
      <c r="H5" s="17">
        <f t="shared" si="0"/>
        <v>43.8</v>
      </c>
      <c r="I5" s="17">
        <f t="shared" si="2"/>
        <v>67.4</v>
      </c>
      <c r="J5" s="15">
        <v>3</v>
      </c>
      <c r="K5" s="17" t="s">
        <v>19</v>
      </c>
      <c r="L5" s="15"/>
    </row>
    <row r="6" s="3" customFormat="1" customHeight="1" spans="1:12">
      <c r="A6" s="15">
        <v>4</v>
      </c>
      <c r="B6" s="15" t="s">
        <v>13</v>
      </c>
      <c r="C6" s="16" t="s">
        <v>22</v>
      </c>
      <c r="D6" s="15" t="s">
        <v>23</v>
      </c>
      <c r="E6" s="15">
        <v>46</v>
      </c>
      <c r="F6" s="17">
        <f t="shared" si="1"/>
        <v>18.4</v>
      </c>
      <c r="G6" s="15">
        <f>VLOOKUP(D6,[1]财务总监岗!$B$4:$J$7,9,0)</f>
        <v>73.33</v>
      </c>
      <c r="H6" s="18">
        <f t="shared" si="0"/>
        <v>43.998</v>
      </c>
      <c r="I6" s="17">
        <f t="shared" si="2"/>
        <v>62.4</v>
      </c>
      <c r="J6" s="15">
        <v>4</v>
      </c>
      <c r="K6" s="17" t="s">
        <v>19</v>
      </c>
      <c r="L6" s="15"/>
    </row>
    <row r="7" s="2" customFormat="1" customHeight="1" spans="1:12">
      <c r="A7" s="11">
        <v>5</v>
      </c>
      <c r="B7" s="11" t="s">
        <v>24</v>
      </c>
      <c r="C7" s="12" t="s">
        <v>25</v>
      </c>
      <c r="D7" s="11" t="s">
        <v>26</v>
      </c>
      <c r="E7" s="11">
        <v>66</v>
      </c>
      <c r="F7" s="13">
        <f t="shared" si="1"/>
        <v>26.4</v>
      </c>
      <c r="G7" s="11">
        <f>VLOOKUP(D7,[1]副总经理岗!$B$4:$J$8,9,0)</f>
        <v>87</v>
      </c>
      <c r="H7" s="13">
        <f t="shared" si="0"/>
        <v>52.2</v>
      </c>
      <c r="I7" s="13">
        <f t="shared" si="2"/>
        <v>78.6</v>
      </c>
      <c r="J7" s="11">
        <v>1</v>
      </c>
      <c r="K7" s="13" t="s">
        <v>16</v>
      </c>
      <c r="L7" s="11"/>
    </row>
    <row r="8" customHeight="1" spans="1:12">
      <c r="A8" s="19">
        <v>8</v>
      </c>
      <c r="B8" s="19" t="s">
        <v>24</v>
      </c>
      <c r="C8" s="20" t="s">
        <v>27</v>
      </c>
      <c r="D8" s="19" t="s">
        <v>28</v>
      </c>
      <c r="E8" s="19">
        <v>59</v>
      </c>
      <c r="F8" s="21">
        <f t="shared" si="1"/>
        <v>23.6</v>
      </c>
      <c r="G8" s="19">
        <f>VLOOKUP(D8,[1]副总经理岗!$B$4:$J$8,9,0)</f>
        <v>76</v>
      </c>
      <c r="H8" s="21">
        <f t="shared" si="0"/>
        <v>45.6</v>
      </c>
      <c r="I8" s="21">
        <f t="shared" si="2"/>
        <v>69.2</v>
      </c>
      <c r="J8" s="19">
        <v>2</v>
      </c>
      <c r="K8" s="21" t="s">
        <v>19</v>
      </c>
      <c r="L8" s="19"/>
    </row>
    <row r="9" customHeight="1" spans="1:12">
      <c r="A9" s="19">
        <v>6</v>
      </c>
      <c r="B9" s="19" t="s">
        <v>24</v>
      </c>
      <c r="C9" s="20" t="s">
        <v>29</v>
      </c>
      <c r="D9" s="19" t="s">
        <v>30</v>
      </c>
      <c r="E9" s="19">
        <v>65</v>
      </c>
      <c r="F9" s="21">
        <f t="shared" si="1"/>
        <v>26</v>
      </c>
      <c r="G9" s="19">
        <f>VLOOKUP(D9,[1]副总经理岗!$B$4:$J$8,9,0)</f>
        <v>70.67</v>
      </c>
      <c r="H9" s="22">
        <f t="shared" si="0"/>
        <v>42.402</v>
      </c>
      <c r="I9" s="21">
        <f t="shared" si="2"/>
        <v>68.4</v>
      </c>
      <c r="J9" s="19">
        <v>3</v>
      </c>
      <c r="K9" s="21" t="s">
        <v>19</v>
      </c>
      <c r="L9" s="19"/>
    </row>
    <row r="10" customHeight="1" spans="1:12">
      <c r="A10" s="19">
        <v>9</v>
      </c>
      <c r="B10" s="19" t="s">
        <v>24</v>
      </c>
      <c r="C10" s="20" t="s">
        <v>31</v>
      </c>
      <c r="D10" s="19" t="s">
        <v>32</v>
      </c>
      <c r="E10" s="19">
        <v>58</v>
      </c>
      <c r="F10" s="21">
        <f t="shared" si="1"/>
        <v>23.2</v>
      </c>
      <c r="G10" s="19">
        <f>VLOOKUP(D10,[1]副总经理岗!$B$4:$J$8,9,0)</f>
        <v>75</v>
      </c>
      <c r="H10" s="21">
        <f t="shared" si="0"/>
        <v>45</v>
      </c>
      <c r="I10" s="21">
        <f t="shared" si="2"/>
        <v>68.2</v>
      </c>
      <c r="J10" s="19">
        <v>4</v>
      </c>
      <c r="K10" s="21" t="s">
        <v>19</v>
      </c>
      <c r="L10" s="19"/>
    </row>
    <row r="11" customHeight="1" spans="1:12">
      <c r="A11" s="19">
        <v>7</v>
      </c>
      <c r="B11" s="19" t="s">
        <v>24</v>
      </c>
      <c r="C11" s="20" t="s">
        <v>33</v>
      </c>
      <c r="D11" s="19" t="s">
        <v>34</v>
      </c>
      <c r="E11" s="19">
        <v>59</v>
      </c>
      <c r="F11" s="21">
        <f t="shared" si="1"/>
        <v>23.6</v>
      </c>
      <c r="G11" s="19">
        <f>VLOOKUP(D11,[1]副总经理岗!$B$4:$J$8,9,0)</f>
        <v>72.33</v>
      </c>
      <c r="H11" s="22">
        <f t="shared" si="0"/>
        <v>43.398</v>
      </c>
      <c r="I11" s="21">
        <f t="shared" si="2"/>
        <v>67</v>
      </c>
      <c r="J11" s="19">
        <v>5</v>
      </c>
      <c r="K11" s="21" t="s">
        <v>19</v>
      </c>
      <c r="L11" s="19"/>
    </row>
  </sheetData>
  <sortState ref="A7:M11">
    <sortCondition ref="I7:I11" descending="1"/>
  </sortState>
  <mergeCells count="1">
    <mergeCell ref="A1:L1"/>
  </mergeCells>
  <pageMargins left="0.5" right="0.5" top="1" bottom="1" header="0.5" footer="0.5"/>
  <pageSetup paperSize="1"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8" sqref="K18"/>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乌兰察布市国有资产监督管理委员会市场化选聘</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潇</cp:lastModifiedBy>
  <dcterms:created xsi:type="dcterms:W3CDTF">2023-03-01T06:09:00Z</dcterms:created>
  <dcterms:modified xsi:type="dcterms:W3CDTF">2023-03-06T05:02:20Z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03665FDC695C444C82B986367DDCA186</vt:lpwstr>
  </property>
  <property fmtid="{D5CDD505-2E9C-101B-9397-08002B2CF9AE}" pid="3" name="KSOProductBuildVer">
    <vt:lpwstr>2052-11.1.0.13703</vt:lpwstr>
  </property>
</Properties>
</file>